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водные протоколы МЭ 2025\СВОДНЫЕ ДАННЫЕ ВНИЗ ОТПРАВЛЕННЫЕ\"/>
    </mc:Choice>
  </mc:AlternateContent>
  <xr:revisionPtr revIDLastSave="0" documentId="13_ncr:1_{167718DF-58DF-48CC-9C26-963D98AA93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22" i="1"/>
  <c r="G21" i="1"/>
  <c r="G20" i="1"/>
  <c r="G18" i="1"/>
  <c r="G17" i="1"/>
  <c r="G16" i="1"/>
  <c r="G15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<sst xmlns="http://schemas.openxmlformats.org/spreadsheetml/2006/main" count="130" uniqueCount="59">
  <si>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</si>
  <si>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</si>
  <si>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</si>
  <si>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</si>
  <si>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</si>
  <si>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</si>
  <si>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</si>
  <si>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</si>
  <si>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</si>
  <si>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Статус участника на школьном этапе  Победитель /Призер /Участник/ Победитель МЭ 2024-25/Призер МЭ 2024-25</t>
  </si>
  <si>
    <t>Цумадинский район</t>
  </si>
  <si>
    <t>МКОУ 'Тиссинская СОШ'</t>
  </si>
  <si>
    <t>МКОУ "Агвалинская гимназия"</t>
  </si>
  <si>
    <t>МКОУ"Тисси-Ахитлинская СОШ-сад"</t>
  </si>
  <si>
    <t>МКОУ "Гигатли_Урухская ООШ"</t>
  </si>
  <si>
    <t>Победитель</t>
  </si>
  <si>
    <t>Призер</t>
  </si>
  <si>
    <t>Сводный протокол результатов муниципального этапа в МО ЦУМАДИНСКИЙ РАЙОН  Всероссийской олимпиады школьников 2025-2026 учебного года</t>
  </si>
  <si>
    <t>09-09</t>
  </si>
  <si>
    <t>09-05</t>
  </si>
  <si>
    <t>09-01</t>
  </si>
  <si>
    <t>09-04</t>
  </si>
  <si>
    <t>09-07</t>
  </si>
  <si>
    <t>09-02</t>
  </si>
  <si>
    <t>09-03</t>
  </si>
  <si>
    <t>09-06</t>
  </si>
  <si>
    <t>09-08</t>
  </si>
  <si>
    <t>10-03</t>
  </si>
  <si>
    <t>11-03</t>
  </si>
  <si>
    <t>10-02</t>
  </si>
  <si>
    <t>10-01</t>
  </si>
  <si>
    <t>11-04</t>
  </si>
  <si>
    <t>11-01</t>
  </si>
  <si>
    <t>11-05</t>
  </si>
  <si>
    <t>11-02</t>
  </si>
  <si>
    <t>Муртазалиева Халимат Абдулхаликовна</t>
  </si>
  <si>
    <t>Муртазалиева Марьям Руслановна</t>
  </si>
  <si>
    <t xml:space="preserve">Гаджиев Исадибир Магомедович </t>
  </si>
  <si>
    <t xml:space="preserve">Магомедов Ислам Тупадибирович </t>
  </si>
  <si>
    <t xml:space="preserve">Ибрагимова Мадина Умаровна </t>
  </si>
  <si>
    <t xml:space="preserve">Джахпарова Рисалат Арсеновна </t>
  </si>
  <si>
    <t>Расулова Фатима Магомедрасуловна</t>
  </si>
  <si>
    <t>Абдуразаков Алиасхаб Абдуразакович</t>
  </si>
  <si>
    <t xml:space="preserve">Хизриева Загра Кулиевна </t>
  </si>
  <si>
    <t xml:space="preserve">Обществознание </t>
  </si>
  <si>
    <t xml:space="preserve">Магомедова Фатима Халилулаевна </t>
  </si>
  <si>
    <t>Гусейнова Фатима Халилулаевна</t>
  </si>
  <si>
    <t xml:space="preserve">Газиева Хадижа Газиевна </t>
  </si>
  <si>
    <t xml:space="preserve">Магомедова Багжат Магомедрасуловна </t>
  </si>
  <si>
    <t xml:space="preserve">Исмаилова Аминат Шамиловна </t>
  </si>
  <si>
    <t xml:space="preserve">Абдулаев Абдула Салманович </t>
  </si>
  <si>
    <t>Гасанов Мухаммад Гасанович</t>
  </si>
  <si>
    <t xml:space="preserve">Бадрудинова Фатима Магомедовна </t>
  </si>
  <si>
    <t>МКОУ "Тиндинская СОШ"</t>
  </si>
  <si>
    <t>МКОУ "Хуштадинская СОШ"</t>
  </si>
  <si>
    <t>МКОУ "Тлондодинская СОШ"</t>
  </si>
  <si>
    <t>МКОУ " Гадиринская ООШ-сад"Литература</t>
  </si>
  <si>
    <t>МКОУ "Нижнегакваринская средняя общеобразовательная школа"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</si>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</sst>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" xfId="0" quotePrefix="1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2"/>
  <sheetViews>
    <sheetView tabSelected="1" zoomScale="90" zoomScaleNormal="90" workbookViewId="0">
      <selection activeCell="H11" sqref="H11"/>
    </sheetView>
  </sheetViews>
  <sheetFormatPr defaultRowHeight="15" x14ac:dyDescent="0.25"/>
  <cols>
    <col min="1" max="1" width="4" customWidth="1"/>
    <col min="2" max="2" width="7.85546875" customWidth="1"/>
    <col min="3" max="4" width="29.42578125" customWidth="1"/>
    <col min="5" max="5" width="17.7109375" customWidth="1"/>
    <col min="6" max="6" width="14.140625" customWidth="1"/>
    <col min="7" max="7" width="17.28515625" customWidth="1"/>
    <col min="8" max="8" width="28.7109375" customWidth="1"/>
    <col min="9" max="9" width="29" customWidth="1"/>
    <col min="10" max="10" width="27.42578125" customWidth="1"/>
    <col min="11" max="11" width="26.28515625" customWidth="1"/>
    <col min="12" max="12" width="13.42578125" customWidth="1"/>
  </cols>
  <sheetData>
    <row r="2" spans="2:17" ht="49.5" customHeight="1" x14ac:dyDescent="0.25">
      <c r="C2" s="9" t="s">
        <v>17</v>
      </c>
      <c r="D2" s="9"/>
      <c r="E2" s="9"/>
      <c r="F2" s="9"/>
      <c r="G2" s="9"/>
      <c r="H2" s="9"/>
      <c r="I2" s="9"/>
      <c r="J2" s="9"/>
      <c r="K2" s="10"/>
      <c r="L2" s="8"/>
      <c r="M2" s="8"/>
      <c r="N2" s="8"/>
      <c r="O2" s="8"/>
      <c r="P2" s="8"/>
      <c r="Q2" s="8"/>
    </row>
    <row r="5" spans="2:17" ht="94.5" x14ac:dyDescent="0.25">
      <c r="B5" s="2" t="s">
        <v>0</v>
      </c>
      <c r="C5" s="2" t="s">
        <v>6</v>
      </c>
      <c r="D5" s="3" t="s">
        <v>9</v>
      </c>
      <c r="E5" s="2" t="s">
        <v>1</v>
      </c>
      <c r="F5" s="2" t="s">
        <v>2</v>
      </c>
      <c r="G5" s="2" t="s">
        <v>7</v>
      </c>
      <c r="H5" s="2" t="s">
        <v>3</v>
      </c>
      <c r="I5" s="2" t="s">
        <v>4</v>
      </c>
      <c r="J5" s="2" t="s">
        <v>8</v>
      </c>
      <c r="K5" s="2" t="s">
        <v>5</v>
      </c>
    </row>
    <row r="6" spans="2:17" x14ac:dyDescent="0.25">
      <c r="B6" s="1">
        <v>1</v>
      </c>
      <c r="C6" s="4" t="s">
        <v>39</v>
      </c>
      <c r="D6" s="1" t="s">
        <v>15</v>
      </c>
      <c r="E6" s="5" t="s">
        <v>18</v>
      </c>
      <c r="F6" s="4">
        <v>9</v>
      </c>
      <c r="G6" s="1">
        <f>19/40*100+10/20*100</f>
        <v>97.5</v>
      </c>
      <c r="H6" s="1" t="s">
        <v>58</v>
      </c>
      <c r="I6" s="7" t="s">
        <v>10</v>
      </c>
      <c r="J6" s="4" t="s">
        <v>56</v>
      </c>
      <c r="K6" s="4" t="s">
        <v>44</v>
      </c>
    </row>
    <row r="7" spans="2:17" x14ac:dyDescent="0.25">
      <c r="B7" s="1">
        <v>2</v>
      </c>
      <c r="C7" s="4" t="s">
        <v>40</v>
      </c>
      <c r="D7" s="1" t="s">
        <v>15</v>
      </c>
      <c r="E7" s="5" t="s">
        <v>19</v>
      </c>
      <c r="F7" s="4">
        <v>9</v>
      </c>
      <c r="G7" s="1">
        <f>21/40*100+10/20*100</f>
        <v>102.5</v>
      </c>
      <c r="H7" s="1" t="s">
        <v>16</v>
      </c>
      <c r="I7" s="7" t="s">
        <v>10</v>
      </c>
      <c r="J7" s="4" t="s">
        <v>54</v>
      </c>
      <c r="K7" s="4" t="s">
        <v>44</v>
      </c>
    </row>
    <row r="8" spans="2:17" x14ac:dyDescent="0.25">
      <c r="B8" s="1">
        <v>3</v>
      </c>
      <c r="C8" s="4" t="s">
        <v>41</v>
      </c>
      <c r="D8" s="1" t="s">
        <v>15</v>
      </c>
      <c r="E8" s="5" t="s">
        <v>22</v>
      </c>
      <c r="F8" s="4">
        <v>9</v>
      </c>
      <c r="G8" s="1">
        <f>26/40*100+11/20*100</f>
        <v>120</v>
      </c>
      <c r="H8" s="1" t="s">
        <v>16</v>
      </c>
      <c r="I8" s="7" t="s">
        <v>10</v>
      </c>
      <c r="J8" s="4" t="s">
        <v>11</v>
      </c>
      <c r="K8" s="4" t="s">
        <v>44</v>
      </c>
    </row>
    <row r="9" spans="2:17" x14ac:dyDescent="0.25">
      <c r="B9" s="1">
        <v>4</v>
      </c>
      <c r="C9" s="4" t="s">
        <v>35</v>
      </c>
      <c r="D9" s="1" t="s">
        <v>16</v>
      </c>
      <c r="E9" s="5" t="s">
        <v>20</v>
      </c>
      <c r="F9" s="4">
        <v>9</v>
      </c>
      <c r="G9" s="1">
        <f>20/40*100+10/20*100</f>
        <v>100</v>
      </c>
      <c r="H9" s="1" t="s">
        <v>16</v>
      </c>
      <c r="I9" s="7" t="s">
        <v>10</v>
      </c>
      <c r="J9" s="4" t="s">
        <v>53</v>
      </c>
      <c r="K9" s="4" t="s">
        <v>44</v>
      </c>
    </row>
    <row r="10" spans="2:17" x14ac:dyDescent="0.25">
      <c r="B10" s="1">
        <v>5</v>
      </c>
      <c r="C10" s="4" t="s">
        <v>38</v>
      </c>
      <c r="D10" s="1" t="s">
        <v>15</v>
      </c>
      <c r="E10" s="5" t="s">
        <v>21</v>
      </c>
      <c r="F10" s="4">
        <v>9</v>
      </c>
      <c r="G10" s="1">
        <f>22/40*100+8/20*100</f>
        <v>95</v>
      </c>
      <c r="H10" s="1" t="s">
        <v>58</v>
      </c>
      <c r="I10" s="7" t="s">
        <v>10</v>
      </c>
      <c r="J10" s="4" t="s">
        <v>12</v>
      </c>
      <c r="K10" s="4" t="s">
        <v>44</v>
      </c>
    </row>
    <row r="11" spans="2:17" x14ac:dyDescent="0.25">
      <c r="B11" s="1">
        <v>6</v>
      </c>
      <c r="C11" s="4" t="s">
        <v>36</v>
      </c>
      <c r="D11" s="1" t="s">
        <v>15</v>
      </c>
      <c r="E11" s="6" t="s">
        <v>23</v>
      </c>
      <c r="F11" s="4">
        <v>9</v>
      </c>
      <c r="G11" s="1">
        <f>24/40*100+8/20*100</f>
        <v>100</v>
      </c>
      <c r="H11" s="1" t="s">
        <v>16</v>
      </c>
      <c r="I11" s="7" t="s">
        <v>10</v>
      </c>
      <c r="J11" s="4" t="s">
        <v>57</v>
      </c>
      <c r="K11" s="4" t="s">
        <v>44</v>
      </c>
    </row>
    <row r="12" spans="2:17" x14ac:dyDescent="0.25">
      <c r="B12" s="1">
        <v>7</v>
      </c>
      <c r="C12" s="4" t="s">
        <v>37</v>
      </c>
      <c r="D12" s="1" t="s">
        <v>15</v>
      </c>
      <c r="E12" s="5" t="s">
        <v>24</v>
      </c>
      <c r="F12" s="4">
        <v>9</v>
      </c>
      <c r="G12" s="1">
        <f>16/40*100+4/20*100</f>
        <v>60</v>
      </c>
      <c r="H12" s="1" t="s">
        <v>58</v>
      </c>
      <c r="I12" s="7" t="s">
        <v>10</v>
      </c>
      <c r="J12" s="4" t="s">
        <v>14</v>
      </c>
      <c r="K12" s="4" t="s">
        <v>44</v>
      </c>
    </row>
    <row r="13" spans="2:17" x14ac:dyDescent="0.25">
      <c r="B13" s="1">
        <v>8</v>
      </c>
      <c r="C13" s="4" t="s">
        <v>42</v>
      </c>
      <c r="D13" s="1" t="s">
        <v>15</v>
      </c>
      <c r="E13" s="5" t="s">
        <v>25</v>
      </c>
      <c r="F13" s="4">
        <v>9</v>
      </c>
      <c r="G13" s="1">
        <v>0</v>
      </c>
      <c r="H13" s="1" t="s">
        <v>58</v>
      </c>
      <c r="I13" s="7" t="s">
        <v>10</v>
      </c>
      <c r="J13" s="4" t="s">
        <v>13</v>
      </c>
      <c r="K13" s="4" t="s">
        <v>44</v>
      </c>
    </row>
    <row r="14" spans="2:17" x14ac:dyDescent="0.25">
      <c r="B14" s="1">
        <v>9</v>
      </c>
      <c r="C14" s="4" t="s">
        <v>43</v>
      </c>
      <c r="D14" s="1" t="s">
        <v>15</v>
      </c>
      <c r="E14" s="5" t="s">
        <v>26</v>
      </c>
      <c r="F14" s="4">
        <v>9</v>
      </c>
      <c r="G14" s="1">
        <f>18/40*100+10/20*100</f>
        <v>95</v>
      </c>
      <c r="H14" s="1" t="s">
        <v>58</v>
      </c>
      <c r="I14" s="7" t="s">
        <v>10</v>
      </c>
      <c r="J14" s="4" t="s">
        <v>12</v>
      </c>
      <c r="K14" s="4" t="s">
        <v>44</v>
      </c>
    </row>
    <row r="15" spans="2:17" x14ac:dyDescent="0.25">
      <c r="B15" s="1">
        <v>10</v>
      </c>
      <c r="C15" s="4" t="s">
        <v>45</v>
      </c>
      <c r="D15" s="1" t="s">
        <v>15</v>
      </c>
      <c r="E15" s="5" t="s">
        <v>27</v>
      </c>
      <c r="F15" s="4">
        <v>10</v>
      </c>
      <c r="G15" s="1">
        <f>18/40*100+4/20*100</f>
        <v>65</v>
      </c>
      <c r="H15" s="1" t="s">
        <v>58</v>
      </c>
      <c r="I15" s="7" t="s">
        <v>10</v>
      </c>
      <c r="J15" s="4" t="s">
        <v>12</v>
      </c>
      <c r="K15" s="4" t="s">
        <v>44</v>
      </c>
    </row>
    <row r="16" spans="2:17" x14ac:dyDescent="0.25">
      <c r="B16" s="1">
        <v>11</v>
      </c>
      <c r="C16" s="4" t="s">
        <v>46</v>
      </c>
      <c r="D16" s="1" t="s">
        <v>15</v>
      </c>
      <c r="E16" s="5" t="s">
        <v>29</v>
      </c>
      <c r="F16" s="4">
        <v>10</v>
      </c>
      <c r="G16" s="1">
        <f>15/40*100+6/20*100</f>
        <v>67.5</v>
      </c>
      <c r="H16" s="1" t="s">
        <v>58</v>
      </c>
      <c r="I16" s="7" t="s">
        <v>10</v>
      </c>
      <c r="J16" s="4" t="s">
        <v>12</v>
      </c>
      <c r="K16" s="4" t="s">
        <v>44</v>
      </c>
    </row>
    <row r="17" spans="2:11" x14ac:dyDescent="0.25">
      <c r="B17" s="1">
        <v>12</v>
      </c>
      <c r="C17" s="4" t="s">
        <v>47</v>
      </c>
      <c r="D17" s="1" t="s">
        <v>15</v>
      </c>
      <c r="E17" s="5" t="s">
        <v>30</v>
      </c>
      <c r="F17" s="4">
        <v>10</v>
      </c>
      <c r="G17" s="1">
        <f>13/40*100+10/20*100</f>
        <v>82.5</v>
      </c>
      <c r="H17" s="1" t="s">
        <v>16</v>
      </c>
      <c r="I17" s="7" t="s">
        <v>10</v>
      </c>
      <c r="J17" s="4" t="s">
        <v>54</v>
      </c>
      <c r="K17" s="4" t="s">
        <v>44</v>
      </c>
    </row>
    <row r="18" spans="2:11" x14ac:dyDescent="0.25">
      <c r="B18" s="1">
        <v>13</v>
      </c>
      <c r="C18" s="4" t="s">
        <v>48</v>
      </c>
      <c r="D18" s="1" t="s">
        <v>15</v>
      </c>
      <c r="E18" s="5" t="s">
        <v>28</v>
      </c>
      <c r="F18" s="4">
        <v>11</v>
      </c>
      <c r="G18" s="1">
        <f>16/40*100+6/20*100</f>
        <v>70</v>
      </c>
      <c r="H18" s="1" t="s">
        <v>16</v>
      </c>
      <c r="I18" s="7" t="s">
        <v>10</v>
      </c>
      <c r="J18" s="4" t="s">
        <v>53</v>
      </c>
      <c r="K18" s="4" t="s">
        <v>44</v>
      </c>
    </row>
    <row r="19" spans="2:11" x14ac:dyDescent="0.25">
      <c r="B19" s="1">
        <v>14</v>
      </c>
      <c r="C19" s="4" t="s">
        <v>49</v>
      </c>
      <c r="D19" s="1" t="s">
        <v>58</v>
      </c>
      <c r="E19" s="5" t="s">
        <v>31</v>
      </c>
      <c r="F19" s="4">
        <v>11</v>
      </c>
      <c r="G19" s="1">
        <v>0</v>
      </c>
      <c r="H19" s="1" t="s">
        <v>58</v>
      </c>
      <c r="I19" s="7" t="s">
        <v>10</v>
      </c>
      <c r="J19" s="4" t="s">
        <v>12</v>
      </c>
      <c r="K19" s="4" t="s">
        <v>44</v>
      </c>
    </row>
    <row r="20" spans="2:11" x14ac:dyDescent="0.25">
      <c r="B20" s="1">
        <v>15</v>
      </c>
      <c r="C20" s="4" t="s">
        <v>50</v>
      </c>
      <c r="D20" s="1" t="s">
        <v>15</v>
      </c>
      <c r="E20" s="5" t="s">
        <v>32</v>
      </c>
      <c r="F20" s="4">
        <v>11</v>
      </c>
      <c r="G20" s="1">
        <f>12/40*100+4/20*100</f>
        <v>50</v>
      </c>
      <c r="H20" s="1" t="s">
        <v>58</v>
      </c>
      <c r="I20" s="7" t="s">
        <v>10</v>
      </c>
      <c r="J20" s="4" t="s">
        <v>54</v>
      </c>
      <c r="K20" s="4" t="s">
        <v>44</v>
      </c>
    </row>
    <row r="21" spans="2:11" x14ac:dyDescent="0.25">
      <c r="B21" s="1">
        <v>16</v>
      </c>
      <c r="C21" s="4" t="s">
        <v>51</v>
      </c>
      <c r="D21" s="1" t="s">
        <v>15</v>
      </c>
      <c r="E21" s="5" t="s">
        <v>33</v>
      </c>
      <c r="F21" s="4">
        <v>11</v>
      </c>
      <c r="G21" s="1">
        <f>23/40*100+12/20*100</f>
        <v>117.5</v>
      </c>
      <c r="H21" s="1" t="s">
        <v>16</v>
      </c>
      <c r="I21" s="7" t="s">
        <v>10</v>
      </c>
      <c r="J21" s="4" t="s">
        <v>55</v>
      </c>
      <c r="K21" s="4" t="s">
        <v>44</v>
      </c>
    </row>
    <row r="22" spans="2:11" x14ac:dyDescent="0.25">
      <c r="B22" s="1">
        <v>17</v>
      </c>
      <c r="C22" s="4" t="s">
        <v>52</v>
      </c>
      <c r="D22" s="1" t="s">
        <v>15</v>
      </c>
      <c r="E22" s="5" t="s">
        <v>34</v>
      </c>
      <c r="F22" s="4">
        <v>11</v>
      </c>
      <c r="G22" s="1">
        <f>10/40*100+2/20*100</f>
        <v>35</v>
      </c>
      <c r="H22" s="1" t="s">
        <v>58</v>
      </c>
      <c r="I22" s="7" t="s">
        <v>10</v>
      </c>
      <c r="J22" s="4" t="s">
        <v>12</v>
      </c>
      <c r="K22" s="4" t="s">
        <v>44</v>
      </c>
    </row>
  </sheetData>
  <protectedRanges>
    <protectedRange sqref="B5:K5" name="Диапазон1"/>
  </protectedRanges>
  <mergeCells count="2">
    <mergeCell ref="L2:Q2"/>
    <mergeCell ref="C2:K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Пользователь</cp:lastModifiedBy>
  <dcterms:created xsi:type="dcterms:W3CDTF">2025-08-29T13:18:57Z</dcterms:created>
  <dcterms:modified xsi:type="dcterms:W3CDTF">2025-11-19T05:58:05Z</dcterms:modified>
</cp:coreProperties>
</file>